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სამუშაოების მოცულობა" sheetId="1" r:id="rId1"/>
  </sheets>
  <definedNames>
    <definedName name="_xlnm.Print_Area" localSheetId="0">'სამუშაოების მოცულობა'!$A$1:$D$141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05" i="1"/>
  <c r="D101" i="1"/>
  <c r="D97" i="1"/>
  <c r="D91" i="1"/>
  <c r="D94" i="1"/>
  <c r="D89" i="1"/>
  <c r="D73" i="1"/>
  <c r="D76" i="1"/>
  <c r="D77" i="1"/>
  <c r="D80" i="1"/>
  <c r="D74" i="1"/>
  <c r="D69" i="1"/>
  <c r="D70" i="1"/>
  <c r="D66" i="1"/>
  <c r="D67" i="1"/>
  <c r="D68" i="1"/>
  <c r="D64" i="1"/>
  <c r="D58" i="1"/>
  <c r="D59" i="1"/>
  <c r="D56" i="1"/>
  <c r="D36" i="1"/>
  <c r="D38" i="1"/>
  <c r="D39" i="1"/>
  <c r="D40" i="1"/>
  <c r="D34" i="1"/>
  <c r="D33" i="1"/>
  <c r="D30" i="1"/>
  <c r="D32" i="1"/>
  <c r="D27" i="1"/>
  <c r="D25" i="1"/>
  <c r="D23" i="1"/>
  <c r="D21" i="1"/>
  <c r="D13" i="1"/>
  <c r="D11" i="1"/>
  <c r="D15" i="1"/>
  <c r="D9" i="1"/>
  <c r="D43" i="1"/>
</calcChain>
</file>

<file path=xl/sharedStrings.xml><?xml version="1.0" encoding="utf-8"?>
<sst xmlns="http://schemas.openxmlformats.org/spreadsheetml/2006/main" count="212" uniqueCount="94">
  <si>
    <t>#</t>
  </si>
  <si>
    <t>სამუშაოს დასახელება</t>
  </si>
  <si>
    <t>ჯამი</t>
  </si>
  <si>
    <t>მასალა</t>
  </si>
  <si>
    <t>განზო-მილება</t>
  </si>
  <si>
    <t>რაოდე-ნობა</t>
  </si>
  <si>
    <t>გაზაფხულის ქუჩა N 18</t>
  </si>
  <si>
    <t>სადემონტაჟო  სამუშაოები</t>
  </si>
  <si>
    <t>შრომის ანაზღაურება</t>
  </si>
  <si>
    <t>სხვადასხვა მექანიზმები</t>
  </si>
  <si>
    <t>სამონტაჟო სამუშაოები</t>
  </si>
  <si>
    <t>ავტოთვითმცლელი(გადაზიდვა 20 კმ-ს მანძილზე)</t>
  </si>
  <si>
    <t>კვ.მ</t>
  </si>
  <si>
    <t>ტ</t>
  </si>
  <si>
    <t>კგ</t>
  </si>
  <si>
    <t>ც</t>
  </si>
  <si>
    <t>სამშენებლო ნაგვის გადადგილება 35 მ-ს მანძილზე ხელის ურიკით,დატვირთვა, გატანა ნაგავსაყრელზე, 20კმ-ს მანძილზე გადაზიდვით.</t>
  </si>
  <si>
    <t>კვანძი</t>
  </si>
  <si>
    <t>გრძ.მ</t>
  </si>
  <si>
    <t>ფოლადის პირიანი ჯაგრისი</t>
  </si>
  <si>
    <t>კუთხსახეხზე დასაყენებელი ჯაგრისი</t>
  </si>
  <si>
    <t>ლითონის საჭრელი ქვა F-230</t>
  </si>
  <si>
    <t>პაკლი (დიდი)</t>
  </si>
  <si>
    <t xml:space="preserve">კედლის ზედაპირის დამუშავება, გასუფთავება,  ჩამორეცხვა. </t>
  </si>
  <si>
    <t>ზედნადები  ხარჯები :</t>
  </si>
  <si>
    <t>გეგმიური  დაგროვება :</t>
  </si>
  <si>
    <t>დღგ</t>
  </si>
  <si>
    <t>სულ:</t>
  </si>
  <si>
    <t>მ3</t>
  </si>
  <si>
    <t>შრომის ანაზღაურება (13,6*4)+(20,4*3,3)</t>
  </si>
  <si>
    <t xml:space="preserve">ფოლადის  წყლის  და გათბობის  მილების დემონტაჟი. </t>
  </si>
  <si>
    <t xml:space="preserve"> მილი(ცხელი) ɸ = 25 ფიტინგებით</t>
  </si>
  <si>
    <t xml:space="preserve"> მილი(ცხელი) ɸ = 40 ფიტინგებით</t>
  </si>
  <si>
    <t xml:space="preserve"> მილი(ცხელი) ɸ=50 ფიტინგებით</t>
  </si>
  <si>
    <t xml:space="preserve"> მილი(ცხელი) ɸ=63 ფიტინგებით</t>
  </si>
  <si>
    <t xml:space="preserve">ვენტილი ɸ=25
</t>
  </si>
  <si>
    <t xml:space="preserve">მილის  იზოლაცია ɸ=40
</t>
  </si>
  <si>
    <t xml:space="preserve">მილის  იზოლაცია ɸ=50
</t>
  </si>
  <si>
    <t xml:space="preserve">მილის  იზოლაცია ɸ=63
</t>
  </si>
  <si>
    <t>პლასმასის ცხელი წყლის ქსელის მოწყობა იზოლაციით</t>
  </si>
  <si>
    <t>კედლის ლესვა  ქვიშა-ცემენტით კალმატრონის  დამატებით</t>
  </si>
  <si>
    <t>იატაკების  მონგრევა  მოსწორება  სასტიაშკეთ</t>
  </si>
  <si>
    <t>საკანალიზაციო  მილების დემონტაჟი</t>
  </si>
  <si>
    <t>გ/მ</t>
  </si>
  <si>
    <t xml:space="preserve"> გარე პერიმეტრის კედლის ჰიდროიზოლაცია.</t>
  </si>
  <si>
    <t xml:space="preserve">ცივი და ცხელი წყლის ქსელის მონტაჟი პლასსმასის დეტალებით. </t>
  </si>
  <si>
    <t>შიდა კანალიზაციის ქსელის მოწყობა</t>
  </si>
  <si>
    <t xml:space="preserve">მილი კანალიზაციის  ɸ = 50მმ
</t>
  </si>
  <si>
    <t xml:space="preserve">მილი კანალიზაციის  ɸ = 100მმ
</t>
  </si>
  <si>
    <t>სილიკონი</t>
  </si>
  <si>
    <t>ცალი</t>
  </si>
  <si>
    <t>ფასონური ნაწილები ɸ=100მმ,</t>
  </si>
  <si>
    <t>ფასონური ნაწილები ɸ=50მმ,</t>
  </si>
  <si>
    <t>კედლებში ხვრელების მოწყობა მილების გასაყვანად</t>
  </si>
  <si>
    <t>ფუნდამენტის  კედლებში  ხვრელების მოწყობა  საკანალიზაციო  მილების გასაყვანად</t>
  </si>
  <si>
    <t>გარე   კანალიზაციის ქსელის მოწყობა</t>
  </si>
  <si>
    <t>რ/ბეტონის ჭის  მოწყობა სახურავით</t>
  </si>
  <si>
    <t>კანალიზაციის მილების  ჩაწყობა თხრილში</t>
  </si>
  <si>
    <t>ქვიშა სალესი(ყვითელი)</t>
  </si>
  <si>
    <t>კბ.მ</t>
  </si>
  <si>
    <t>ცემენტი მ-400</t>
  </si>
  <si>
    <t>მილკვადრატი 50*30*2</t>
  </si>
  <si>
    <t xml:space="preserve">ავტოკალათა --22-მეტრიანი            </t>
  </si>
  <si>
    <t>დღე</t>
  </si>
  <si>
    <t>არხების  გასუფთავება   ჩაყრილი  გრუნტისაგან</t>
  </si>
  <si>
    <t>არხების  გადახურვის  მოწყობა რკინა ბეტონით   ( 48მ*0,65მ )</t>
  </si>
  <si>
    <t>არმატურა   ɸ=12მმ    10*31,2*1,05</t>
  </si>
  <si>
    <t>ფიცარი 40მმ     0,04*31,2*1,1</t>
  </si>
  <si>
    <t>ბეტონი  31,2*0,1*1,05</t>
  </si>
  <si>
    <t>kedlebში ღიობების amoSeneba blokiT</t>
  </si>
  <si>
    <t>ბლოკი 20*20*40 სმ</t>
  </si>
  <si>
    <t>ქვიშა სალესი(ყვითელი)  0,2*0,4*0,015</t>
  </si>
  <si>
    <t xml:space="preserve">ქვიშა სალესი(ყვითელი)  </t>
  </si>
  <si>
    <t>ჰიდროსაიზოლაციო მასალა.(კამატრონ - D)</t>
  </si>
  <si>
    <t>იატაკის დონეების მოსწორება პემზით      ( 12*9 ) + ( 18*9 )+ (12*6 )</t>
  </si>
  <si>
    <t>იატაკის მოჭიმვა ქვიშა-ცემენტის ხსნარით(სიმაღლე 50 მმ). (30*9)+(16*6)</t>
  </si>
  <si>
    <r>
      <t xml:space="preserve">პემზა </t>
    </r>
    <r>
      <rPr>
        <sz val="11"/>
        <color theme="1"/>
        <rFont val="Calibri"/>
        <family val="2"/>
        <charset val="204"/>
      </rPr>
      <t>{</t>
    </r>
    <r>
      <rPr>
        <sz val="11"/>
        <color theme="1"/>
        <rFont val="Calibri"/>
        <family val="2"/>
        <scheme val="minor"/>
      </rPr>
      <t xml:space="preserve"> (12*9*0,2)+(18*9*0,03)+(12*6*0,05)</t>
    </r>
    <r>
      <rPr>
        <sz val="11"/>
        <color theme="1"/>
        <rFont val="Calibri"/>
        <family val="2"/>
        <charset val="204"/>
      </rPr>
      <t>}</t>
    </r>
    <r>
      <rPr>
        <sz val="11"/>
        <color theme="1"/>
        <rFont val="Calibri"/>
        <family val="2"/>
      </rPr>
      <t>*1,1</t>
    </r>
  </si>
  <si>
    <t xml:space="preserve">რ/ბეტონის  ჭა  ɸ=1000 
</t>
  </si>
  <si>
    <t>გრუნტის   დამუშავება  ხელით  კედლის  გარეთ    (20*0,5*1 )</t>
  </si>
  <si>
    <t xml:space="preserve">რ/ბეტონის  ჭის  სახურავი ɸ=1000 
</t>
  </si>
  <si>
    <t xml:space="preserve">რ/ბეტონის  ჭის  ძირი  ɸ=1000 
</t>
  </si>
  <si>
    <t xml:space="preserve">ქვიშის ბალიშის მოწყობა საკანალიზაციო მილებისათვის  და  გრუნტის  უკუ  ჩაყრა  ხელით  თხრილში  </t>
  </si>
  <si>
    <t xml:space="preserve">ქვიშა  </t>
  </si>
  <si>
    <t>წყალშემკრები  მილების გატანა ფასადზე</t>
  </si>
  <si>
    <t xml:space="preserve"> </t>
  </si>
  <si>
    <t xml:space="preserve">მილის  იზოლაცია ɸ=25  კაუჩუკის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</si>
  <si>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</si>
  <si>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ძველი და ახალი ქსელის შეერთების კვანძები</t>
  </si>
  <si>
    <t>%</t>
  </si>
  <si>
    <t>P  სართულზე    შესასრულებული  სამუშაოების  მოცულობები</t>
  </si>
  <si>
    <t>ფერადი თუნუქის  ოთხკუთხედი მილები 150*150</t>
  </si>
  <si>
    <t>ფერადი თუნუქის  ოთხკუთხედი მუხლები 150*150</t>
  </si>
  <si>
    <t xml:space="preserve"> კედლებიდან  და  სვეტებიდან  გაჯის საფარისგან გასუფთავება</t>
  </si>
  <si>
    <t>ერთეულის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</si>
</sst>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AcadNusx"/>
    </font>
    <font>
      <sz val="11"/>
      <name val="AcadNusx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cadNusx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/>
    <xf numFmtId="0" fontId="0" fillId="0" borderId="0" xfId="0" applyBorder="1"/>
    <xf numFmtId="0" fontId="0" fillId="0" borderId="0" xfId="0"/>
    <xf numFmtId="0" fontId="7" fillId="0" borderId="0" xfId="0" applyFont="1"/>
    <xf numFmtId="0" fontId="12" fillId="0" borderId="0" xfId="0" applyFont="1"/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3" fillId="0" borderId="0" xfId="0" applyFont="1"/>
    <xf numFmtId="0" fontId="0" fillId="0" borderId="0" xfId="0"/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0" fillId="2" borderId="1" xfId="0" applyFill="1" applyBorder="1" applyAlignment="1"/>
    <xf numFmtId="0" fontId="14" fillId="3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topLeftCell="A43" workbookViewId="0">
      <selection activeCell="B109" sqref="B109"/>
    </sheetView>
  </sheetViews>
  <sheetFormatPr defaultRowHeight="15" x14ac:dyDescent="0.25"/>
  <cols>
    <col min="1" max="1" width="4.85546875" customWidth="1"/>
    <col min="2" max="2" width="71.42578125" customWidth="1"/>
    <col min="3" max="3" width="10" customWidth="1"/>
    <col min="4" max="4" width="12.28515625" customWidth="1"/>
    <col min="5" max="5" width="14.140625" customWidth="1"/>
  </cols>
  <sheetData>
    <row r="1" spans="1:6" ht="21" customHeight="1" x14ac:dyDescent="0.25">
      <c r="A1" s="71" t="s">
        <v>6</v>
      </c>
      <c r="B1" s="71"/>
      <c r="C1" s="71"/>
      <c r="D1" s="71"/>
    </row>
    <row r="2" spans="1:6" ht="35.1" customHeight="1" x14ac:dyDescent="0.25">
      <c r="A2" s="72" t="s">
        <v>89</v>
      </c>
      <c r="B2" s="72"/>
      <c r="C2" s="72"/>
      <c r="D2" s="72"/>
    </row>
    <row r="3" spans="1:6" ht="24.75" customHeight="1" x14ac:dyDescent="0.25">
      <c r="A3" s="73"/>
      <c r="B3" s="73"/>
      <c r="C3" s="73"/>
      <c r="D3" s="73"/>
    </row>
    <row r="4" spans="1:6" ht="15" customHeight="1" x14ac:dyDescent="0.25">
      <c r="A4" s="74" t="s">
        <v>0</v>
      </c>
      <c r="B4" s="74" t="s">
        <v>1</v>
      </c>
      <c r="C4" s="74" t="s">
        <v>4</v>
      </c>
      <c r="D4" s="74" t="s">
        <v>5</v>
      </c>
      <c r="E4" s="74" t="s">
        <v>93</v>
      </c>
      <c r="F4" s="74" t="s">
        <v>2</v>
      </c>
    </row>
    <row r="5" spans="1:6" ht="28.5" customHeight="1" x14ac:dyDescent="0.25">
      <c r="A5" s="74"/>
      <c r="B5" s="74"/>
      <c r="C5" s="74"/>
      <c r="D5" s="74"/>
      <c r="E5" s="74"/>
      <c r="F5" s="74"/>
    </row>
    <row r="6" spans="1:6" x14ac:dyDescent="0.25">
      <c r="A6" s="2">
        <v>1</v>
      </c>
      <c r="B6" s="2">
        <v>2</v>
      </c>
      <c r="C6" s="2">
        <v>3</v>
      </c>
      <c r="D6" s="2">
        <v>4</v>
      </c>
      <c r="E6" s="69">
        <v>5</v>
      </c>
      <c r="F6" s="69">
        <v>6</v>
      </c>
    </row>
    <row r="7" spans="1:6" ht="27" customHeight="1" x14ac:dyDescent="0.25">
      <c r="A7" s="4"/>
      <c r="B7" s="17" t="s">
        <v>7</v>
      </c>
      <c r="C7" s="6"/>
      <c r="D7" s="6"/>
      <c r="E7" s="1"/>
      <c r="F7" s="1"/>
    </row>
    <row r="8" spans="1:6" ht="35.25" customHeight="1" x14ac:dyDescent="0.25">
      <c r="A8" s="5">
        <v>1</v>
      </c>
      <c r="B8" s="10" t="s">
        <v>92</v>
      </c>
      <c r="C8" s="9" t="s">
        <v>12</v>
      </c>
      <c r="D8" s="9">
        <v>121.7</v>
      </c>
      <c r="E8" s="1"/>
      <c r="F8" s="1"/>
    </row>
    <row r="9" spans="1:6" ht="19.5" customHeight="1" x14ac:dyDescent="0.25">
      <c r="A9" s="4"/>
      <c r="B9" s="11" t="s">
        <v>29</v>
      </c>
      <c r="C9" s="4" t="s">
        <v>12</v>
      </c>
      <c r="D9" s="8">
        <f>D8</f>
        <v>121.7</v>
      </c>
      <c r="E9" s="1"/>
      <c r="F9" s="1"/>
    </row>
    <row r="10" spans="1:6" ht="28.5" customHeight="1" x14ac:dyDescent="0.25">
      <c r="A10" s="5">
        <v>2</v>
      </c>
      <c r="B10" s="10" t="s">
        <v>64</v>
      </c>
      <c r="C10" s="5" t="s">
        <v>18</v>
      </c>
      <c r="D10" s="9">
        <v>48</v>
      </c>
      <c r="E10" s="1"/>
      <c r="F10" s="1"/>
    </row>
    <row r="11" spans="1:6" ht="24.75" customHeight="1" x14ac:dyDescent="0.25">
      <c r="A11" s="4"/>
      <c r="B11" s="11" t="s">
        <v>8</v>
      </c>
      <c r="C11" s="5" t="s">
        <v>18</v>
      </c>
      <c r="D11" s="8">
        <f>D10</f>
        <v>48</v>
      </c>
      <c r="E11" s="1"/>
      <c r="F11" s="14"/>
    </row>
    <row r="12" spans="1:6" ht="24.75" customHeight="1" x14ac:dyDescent="0.25">
      <c r="A12" s="5">
        <v>3</v>
      </c>
      <c r="B12" s="10" t="s">
        <v>41</v>
      </c>
      <c r="C12" s="5" t="s">
        <v>12</v>
      </c>
      <c r="D12" s="9">
        <v>72</v>
      </c>
      <c r="E12" s="1"/>
      <c r="F12" s="1"/>
    </row>
    <row r="13" spans="1:6" ht="24.75" customHeight="1" x14ac:dyDescent="0.25">
      <c r="A13" s="4"/>
      <c r="B13" s="11" t="s">
        <v>8</v>
      </c>
      <c r="C13" s="4" t="s">
        <v>12</v>
      </c>
      <c r="D13" s="8">
        <f>D12</f>
        <v>72</v>
      </c>
      <c r="E13" s="1"/>
      <c r="F13" s="1"/>
    </row>
    <row r="14" spans="1:6" ht="30" customHeight="1" x14ac:dyDescent="0.25">
      <c r="A14" s="5">
        <v>4</v>
      </c>
      <c r="B14" s="10" t="s">
        <v>30</v>
      </c>
      <c r="C14" s="5" t="s">
        <v>18</v>
      </c>
      <c r="D14" s="9">
        <v>48</v>
      </c>
      <c r="E14" s="1"/>
      <c r="F14" s="14"/>
    </row>
    <row r="15" spans="1:6" ht="20.25" customHeight="1" x14ac:dyDescent="0.25">
      <c r="A15" s="4"/>
      <c r="B15" s="11" t="s">
        <v>8</v>
      </c>
      <c r="C15" s="4" t="s">
        <v>18</v>
      </c>
      <c r="D15" s="8">
        <f>D14</f>
        <v>48</v>
      </c>
      <c r="E15" s="1"/>
      <c r="F15" s="1"/>
    </row>
    <row r="16" spans="1:6" ht="13.5" customHeight="1" x14ac:dyDescent="0.25">
      <c r="A16" s="4"/>
      <c r="B16" s="44" t="s">
        <v>3</v>
      </c>
      <c r="C16" s="4"/>
      <c r="D16" s="8"/>
      <c r="E16" s="1"/>
      <c r="F16" s="1"/>
    </row>
    <row r="17" spans="1:6" s="15" customFormat="1" ht="16.5" customHeight="1" x14ac:dyDescent="0.25">
      <c r="A17" s="4"/>
      <c r="B17" s="11" t="s">
        <v>21</v>
      </c>
      <c r="C17" s="7" t="s">
        <v>15</v>
      </c>
      <c r="D17" s="4">
        <v>4</v>
      </c>
      <c r="E17" s="1"/>
      <c r="F17" s="1"/>
    </row>
    <row r="18" spans="1:6" s="32" customFormat="1" ht="21.75" customHeight="1" x14ac:dyDescent="0.25">
      <c r="A18" s="4">
        <v>5</v>
      </c>
      <c r="B18" s="59" t="s">
        <v>42</v>
      </c>
      <c r="C18" s="5" t="s">
        <v>18</v>
      </c>
      <c r="D18" s="8">
        <v>20</v>
      </c>
      <c r="E18" s="1"/>
      <c r="F18" s="1"/>
    </row>
    <row r="19" spans="1:6" s="32" customFormat="1" ht="21.75" customHeight="1" x14ac:dyDescent="0.25">
      <c r="A19" s="4"/>
      <c r="B19" s="11" t="s">
        <v>8</v>
      </c>
      <c r="C19" s="40" t="s">
        <v>18</v>
      </c>
      <c r="D19" s="4">
        <f>D18</f>
        <v>20</v>
      </c>
      <c r="E19" s="1"/>
      <c r="F19" s="14"/>
    </row>
    <row r="20" spans="1:6" s="32" customFormat="1" x14ac:dyDescent="0.25">
      <c r="A20" s="4">
        <v>6</v>
      </c>
      <c r="B20" s="59" t="s">
        <v>53</v>
      </c>
      <c r="C20" s="7" t="s">
        <v>50</v>
      </c>
      <c r="D20" s="20">
        <v>15</v>
      </c>
      <c r="E20" s="1"/>
      <c r="F20" s="14"/>
    </row>
    <row r="21" spans="1:6" s="32" customFormat="1" ht="21" customHeight="1" x14ac:dyDescent="0.25">
      <c r="A21" s="4"/>
      <c r="B21" s="60" t="s">
        <v>8</v>
      </c>
      <c r="C21" s="7" t="s">
        <v>50</v>
      </c>
      <c r="D21" s="4">
        <f>D20</f>
        <v>15</v>
      </c>
      <c r="E21" s="1"/>
      <c r="F21" s="14"/>
    </row>
    <row r="22" spans="1:6" s="32" customFormat="1" ht="25.5" x14ac:dyDescent="0.25">
      <c r="A22" s="4">
        <v>7</v>
      </c>
      <c r="B22" s="59" t="s">
        <v>54</v>
      </c>
      <c r="C22" s="42" t="s">
        <v>50</v>
      </c>
      <c r="D22" s="20">
        <v>2</v>
      </c>
      <c r="E22" s="1"/>
      <c r="F22" s="14"/>
    </row>
    <row r="23" spans="1:6" s="32" customFormat="1" ht="21" customHeight="1" x14ac:dyDescent="0.25">
      <c r="A23" s="4"/>
      <c r="B23" s="61" t="s">
        <v>8</v>
      </c>
      <c r="C23" s="7" t="s">
        <v>50</v>
      </c>
      <c r="D23" s="4">
        <f>D22</f>
        <v>2</v>
      </c>
      <c r="E23" s="1"/>
      <c r="F23" s="14"/>
    </row>
    <row r="24" spans="1:6" ht="54" customHeight="1" x14ac:dyDescent="0.25">
      <c r="A24" s="5">
        <v>8</v>
      </c>
      <c r="B24" s="10" t="s">
        <v>16</v>
      </c>
      <c r="C24" s="5" t="s">
        <v>13</v>
      </c>
      <c r="D24" s="9">
        <v>10</v>
      </c>
      <c r="E24" s="1"/>
      <c r="F24" s="14"/>
    </row>
    <row r="25" spans="1:6" x14ac:dyDescent="0.25">
      <c r="A25" s="3"/>
      <c r="B25" s="11" t="s">
        <v>8</v>
      </c>
      <c r="C25" s="4" t="s">
        <v>13</v>
      </c>
      <c r="D25" s="8">
        <f>D24</f>
        <v>10</v>
      </c>
      <c r="E25" s="1"/>
      <c r="F25" s="14"/>
    </row>
    <row r="26" spans="1:6" x14ac:dyDescent="0.25">
      <c r="A26" s="1"/>
      <c r="B26" s="44" t="s">
        <v>9</v>
      </c>
      <c r="C26" s="4"/>
      <c r="D26" s="8"/>
      <c r="E26" s="1"/>
      <c r="F26" s="14"/>
    </row>
    <row r="27" spans="1:6" ht="21" customHeight="1" x14ac:dyDescent="0.25">
      <c r="A27" s="1"/>
      <c r="B27" s="11" t="s">
        <v>11</v>
      </c>
      <c r="C27" s="4" t="s">
        <v>13</v>
      </c>
      <c r="D27" s="8">
        <f>D24</f>
        <v>10</v>
      </c>
      <c r="E27" s="1"/>
      <c r="F27" s="14"/>
    </row>
    <row r="28" spans="1:6" ht="42.75" customHeight="1" x14ac:dyDescent="0.25">
      <c r="A28" s="1"/>
      <c r="B28" s="17" t="s">
        <v>10</v>
      </c>
      <c r="C28" s="4"/>
      <c r="D28" s="4"/>
      <c r="E28" s="1"/>
      <c r="F28" s="14"/>
    </row>
    <row r="29" spans="1:6" ht="29.25" customHeight="1" x14ac:dyDescent="0.25">
      <c r="A29" s="17">
        <v>9</v>
      </c>
      <c r="B29" s="54" t="s">
        <v>65</v>
      </c>
      <c r="C29" s="9" t="s">
        <v>12</v>
      </c>
      <c r="D29" s="9">
        <v>31.2</v>
      </c>
      <c r="E29" s="1"/>
      <c r="F29" s="14"/>
    </row>
    <row r="30" spans="1:6" ht="17.25" customHeight="1" x14ac:dyDescent="0.25">
      <c r="A30" s="13"/>
      <c r="B30" s="12" t="s">
        <v>8</v>
      </c>
      <c r="C30" s="9" t="s">
        <v>12</v>
      </c>
      <c r="D30" s="8">
        <f>D29</f>
        <v>31.2</v>
      </c>
      <c r="E30" s="1"/>
      <c r="F30" s="14"/>
    </row>
    <row r="31" spans="1:6" ht="13.5" customHeight="1" x14ac:dyDescent="0.25">
      <c r="A31" s="13"/>
      <c r="B31" s="17" t="s">
        <v>3</v>
      </c>
      <c r="C31" s="4"/>
      <c r="D31" s="8"/>
      <c r="E31" s="1"/>
      <c r="F31" s="14" t="s">
        <v>86</v>
      </c>
    </row>
    <row r="32" spans="1:6" x14ac:dyDescent="0.25">
      <c r="A32" s="13"/>
      <c r="B32" s="35" t="s">
        <v>66</v>
      </c>
      <c r="C32" s="4" t="s">
        <v>43</v>
      </c>
      <c r="D32" s="43">
        <f>D30*10*1.05</f>
        <v>327.60000000000002</v>
      </c>
      <c r="E32" s="1"/>
      <c r="F32" s="14"/>
    </row>
    <row r="33" spans="1:7" x14ac:dyDescent="0.25">
      <c r="A33" s="13"/>
      <c r="B33" s="14" t="s">
        <v>67</v>
      </c>
      <c r="C33" s="4" t="s">
        <v>28</v>
      </c>
      <c r="D33" s="45">
        <f>D29*0.04*1.1</f>
        <v>1.3728</v>
      </c>
      <c r="E33" s="1"/>
      <c r="F33" s="14"/>
    </row>
    <row r="34" spans="1:7" s="15" customFormat="1" x14ac:dyDescent="0.25">
      <c r="A34" s="13"/>
      <c r="B34" s="14" t="s">
        <v>68</v>
      </c>
      <c r="C34" s="4" t="s">
        <v>28</v>
      </c>
      <c r="D34" s="45">
        <f>D29*0.1*1.05</f>
        <v>3.2760000000000002</v>
      </c>
      <c r="E34" s="1"/>
      <c r="F34" s="14"/>
    </row>
    <row r="35" spans="1:7" s="33" customFormat="1" ht="15.75" x14ac:dyDescent="0.3">
      <c r="A35" s="13"/>
      <c r="B35" s="62" t="s">
        <v>69</v>
      </c>
      <c r="C35" s="5" t="s">
        <v>12</v>
      </c>
      <c r="D35" s="8">
        <v>10</v>
      </c>
      <c r="E35" s="1"/>
      <c r="F35" s="14"/>
    </row>
    <row r="36" spans="1:7" s="33" customFormat="1" x14ac:dyDescent="0.25">
      <c r="A36" s="13"/>
      <c r="B36" s="12" t="s">
        <v>8</v>
      </c>
      <c r="C36" s="46" t="s">
        <v>12</v>
      </c>
      <c r="D36" s="8">
        <f>D35</f>
        <v>10</v>
      </c>
      <c r="E36" s="1"/>
      <c r="F36" s="14"/>
    </row>
    <row r="37" spans="1:7" s="33" customFormat="1" x14ac:dyDescent="0.25">
      <c r="A37" s="13"/>
      <c r="B37" s="17" t="s">
        <v>3</v>
      </c>
      <c r="C37" s="4"/>
      <c r="D37" s="8"/>
      <c r="E37" s="1"/>
      <c r="F37" s="14"/>
    </row>
    <row r="38" spans="1:7" s="33" customFormat="1" x14ac:dyDescent="0.25">
      <c r="A38" s="13"/>
      <c r="B38" s="47" t="s">
        <v>70</v>
      </c>
      <c r="C38" s="4" t="s">
        <v>15</v>
      </c>
      <c r="D38" s="4">
        <f>D35*25</f>
        <v>250</v>
      </c>
      <c r="E38" s="1"/>
      <c r="F38" s="1"/>
    </row>
    <row r="39" spans="1:7" s="41" customFormat="1" x14ac:dyDescent="0.25">
      <c r="A39" s="13"/>
      <c r="B39" s="47" t="s">
        <v>71</v>
      </c>
      <c r="C39" s="4" t="s">
        <v>59</v>
      </c>
      <c r="D39" s="4">
        <f>0.2*0.4*0.015*D38*1.2</f>
        <v>0.36000000000000004</v>
      </c>
      <c r="E39" s="1"/>
      <c r="F39" s="1"/>
    </row>
    <row r="40" spans="1:7" s="41" customFormat="1" x14ac:dyDescent="0.25">
      <c r="A40" s="13"/>
      <c r="B40" s="47" t="s">
        <v>60</v>
      </c>
      <c r="C40" s="4" t="s">
        <v>13</v>
      </c>
      <c r="D40" s="4">
        <f>D39/3</f>
        <v>0.12000000000000001</v>
      </c>
      <c r="E40" s="1"/>
      <c r="F40" s="1"/>
      <c r="G40" s="41" t="s">
        <v>84</v>
      </c>
    </row>
    <row r="41" spans="1:7" s="15" customFormat="1" ht="28.5" customHeight="1" x14ac:dyDescent="0.25">
      <c r="A41" s="17">
        <v>10</v>
      </c>
      <c r="B41" s="44" t="s">
        <v>45</v>
      </c>
      <c r="C41" s="5" t="s">
        <v>18</v>
      </c>
      <c r="D41" s="8"/>
      <c r="E41" s="1"/>
      <c r="F41" s="1"/>
    </row>
    <row r="42" spans="1:7" s="15" customFormat="1" ht="28.5" customHeight="1" x14ac:dyDescent="0.25">
      <c r="A42" s="17">
        <v>10.1</v>
      </c>
      <c r="B42" s="10" t="s">
        <v>39</v>
      </c>
      <c r="C42" s="5" t="s">
        <v>18</v>
      </c>
      <c r="D42" s="9">
        <v>80</v>
      </c>
      <c r="E42" s="1"/>
      <c r="F42" s="1"/>
    </row>
    <row r="43" spans="1:7" s="15" customFormat="1" x14ac:dyDescent="0.25">
      <c r="A43" s="13"/>
      <c r="B43" s="11" t="s">
        <v>8</v>
      </c>
      <c r="C43" s="4" t="s">
        <v>18</v>
      </c>
      <c r="D43" s="8">
        <f>D42</f>
        <v>80</v>
      </c>
      <c r="E43" s="1"/>
      <c r="F43" s="1"/>
    </row>
    <row r="44" spans="1:7" s="15" customFormat="1" x14ac:dyDescent="0.25">
      <c r="A44" s="13"/>
      <c r="B44" s="10" t="s">
        <v>3</v>
      </c>
      <c r="C44" s="4"/>
      <c r="D44" s="8"/>
      <c r="E44" s="1"/>
      <c r="F44" s="1"/>
    </row>
    <row r="45" spans="1:7" s="32" customFormat="1" x14ac:dyDescent="0.25">
      <c r="A45" s="13"/>
      <c r="B45" s="11" t="s">
        <v>31</v>
      </c>
      <c r="C45" s="7" t="s">
        <v>18</v>
      </c>
      <c r="D45" s="8">
        <v>28</v>
      </c>
      <c r="E45" s="1"/>
      <c r="F45" s="14"/>
    </row>
    <row r="46" spans="1:7" s="15" customFormat="1" x14ac:dyDescent="0.25">
      <c r="A46" s="13"/>
      <c r="B46" s="11" t="s">
        <v>32</v>
      </c>
      <c r="C46" s="7" t="s">
        <v>18</v>
      </c>
      <c r="D46" s="8">
        <v>4</v>
      </c>
      <c r="E46" s="1"/>
      <c r="F46" s="14"/>
    </row>
    <row r="47" spans="1:7" s="15" customFormat="1" x14ac:dyDescent="0.25">
      <c r="A47" s="13"/>
      <c r="B47" s="11" t="s">
        <v>33</v>
      </c>
      <c r="C47" s="7" t="s">
        <v>18</v>
      </c>
      <c r="D47" s="8">
        <v>8</v>
      </c>
      <c r="E47" s="1"/>
      <c r="F47" s="14"/>
    </row>
    <row r="48" spans="1:7" s="32" customFormat="1" x14ac:dyDescent="0.25">
      <c r="A48" s="13"/>
      <c r="B48" s="11" t="s">
        <v>34</v>
      </c>
      <c r="C48" s="7" t="s">
        <v>18</v>
      </c>
      <c r="D48" s="8">
        <v>40</v>
      </c>
      <c r="E48" s="1"/>
      <c r="F48" s="75"/>
    </row>
    <row r="49" spans="1:7" s="15" customFormat="1" x14ac:dyDescent="0.25">
      <c r="A49" s="13"/>
      <c r="B49" s="16" t="s">
        <v>35</v>
      </c>
      <c r="C49" s="7" t="s">
        <v>15</v>
      </c>
      <c r="D49" s="8">
        <v>15</v>
      </c>
      <c r="E49" s="1"/>
      <c r="F49" s="14"/>
    </row>
    <row r="50" spans="1:7" s="15" customFormat="1" ht="25.5" x14ac:dyDescent="0.25">
      <c r="A50" s="13"/>
      <c r="B50" s="11" t="s">
        <v>85</v>
      </c>
      <c r="C50" s="34" t="s">
        <v>18</v>
      </c>
      <c r="D50" s="8">
        <v>28</v>
      </c>
      <c r="E50" s="1"/>
      <c r="F50" s="14"/>
    </row>
    <row r="51" spans="1:7" s="15" customFormat="1" x14ac:dyDescent="0.25">
      <c r="A51" s="13"/>
      <c r="B51" s="16" t="s">
        <v>36</v>
      </c>
      <c r="C51" s="34" t="s">
        <v>18</v>
      </c>
      <c r="D51" s="8">
        <v>4</v>
      </c>
      <c r="E51" s="1"/>
      <c r="F51" s="14"/>
    </row>
    <row r="52" spans="1:7" s="15" customFormat="1" x14ac:dyDescent="0.25">
      <c r="A52" s="13"/>
      <c r="B52" s="16" t="s">
        <v>37</v>
      </c>
      <c r="C52" s="34" t="s">
        <v>18</v>
      </c>
      <c r="D52" s="8">
        <v>8</v>
      </c>
      <c r="E52" s="1"/>
      <c r="F52" s="14"/>
    </row>
    <row r="53" spans="1:7" s="15" customFormat="1" x14ac:dyDescent="0.25">
      <c r="A53" s="13"/>
      <c r="B53" s="16" t="s">
        <v>38</v>
      </c>
      <c r="C53" s="34" t="s">
        <v>18</v>
      </c>
      <c r="D53" s="8">
        <v>40</v>
      </c>
      <c r="E53" s="1"/>
      <c r="F53" s="14"/>
    </row>
    <row r="54" spans="1:7" s="15" customFormat="1" x14ac:dyDescent="0.25">
      <c r="A54" s="13"/>
      <c r="B54" s="11" t="s">
        <v>22</v>
      </c>
      <c r="C54" s="4" t="s">
        <v>15</v>
      </c>
      <c r="D54" s="8">
        <v>3</v>
      </c>
      <c r="E54" s="1"/>
      <c r="F54" s="14"/>
    </row>
    <row r="55" spans="1:7" s="15" customFormat="1" ht="27.75" customHeight="1" x14ac:dyDescent="0.25">
      <c r="A55" s="17">
        <v>11</v>
      </c>
      <c r="B55" s="63" t="s">
        <v>87</v>
      </c>
      <c r="C55" s="5" t="s">
        <v>17</v>
      </c>
      <c r="D55" s="9">
        <v>4</v>
      </c>
      <c r="E55" s="1"/>
      <c r="F55" s="14"/>
    </row>
    <row r="56" spans="1:7" s="15" customFormat="1" x14ac:dyDescent="0.25">
      <c r="A56" s="13"/>
      <c r="B56" s="11" t="s">
        <v>8</v>
      </c>
      <c r="C56" s="4" t="s">
        <v>17</v>
      </c>
      <c r="D56" s="4">
        <f>D55</f>
        <v>4</v>
      </c>
      <c r="E56" s="1"/>
      <c r="F56" s="1"/>
    </row>
    <row r="57" spans="1:7" x14ac:dyDescent="0.25">
      <c r="A57" s="17">
        <v>12</v>
      </c>
      <c r="B57" s="64" t="s">
        <v>44</v>
      </c>
      <c r="C57" s="5" t="s">
        <v>12</v>
      </c>
      <c r="D57" s="5">
        <v>107.4</v>
      </c>
      <c r="E57" s="1"/>
      <c r="F57" s="1"/>
    </row>
    <row r="58" spans="1:7" x14ac:dyDescent="0.25">
      <c r="A58" s="17">
        <v>12.1</v>
      </c>
      <c r="B58" s="54" t="s">
        <v>23</v>
      </c>
      <c r="C58" s="5" t="s">
        <v>12</v>
      </c>
      <c r="D58" s="5">
        <f>D57</f>
        <v>107.4</v>
      </c>
      <c r="E58" s="1"/>
      <c r="F58" s="1"/>
    </row>
    <row r="59" spans="1:7" x14ac:dyDescent="0.25">
      <c r="A59" s="17"/>
      <c r="B59" s="53" t="s">
        <v>8</v>
      </c>
      <c r="C59" s="4" t="s">
        <v>12</v>
      </c>
      <c r="D59" s="4">
        <f>D58</f>
        <v>107.4</v>
      </c>
      <c r="E59" s="1"/>
      <c r="F59" s="1"/>
    </row>
    <row r="60" spans="1:7" x14ac:dyDescent="0.25">
      <c r="A60" s="17"/>
      <c r="B60" s="54" t="s">
        <v>3</v>
      </c>
      <c r="C60" s="5"/>
      <c r="D60" s="5"/>
      <c r="E60" s="1"/>
      <c r="F60" s="1"/>
    </row>
    <row r="61" spans="1:7" x14ac:dyDescent="0.25">
      <c r="A61" s="17"/>
      <c r="B61" s="53" t="s">
        <v>19</v>
      </c>
      <c r="C61" s="4" t="s">
        <v>15</v>
      </c>
      <c r="D61" s="4">
        <v>4</v>
      </c>
      <c r="E61" s="1"/>
      <c r="F61" s="1"/>
    </row>
    <row r="62" spans="1:7" x14ac:dyDescent="0.25">
      <c r="A62" s="17"/>
      <c r="B62" s="53" t="s">
        <v>20</v>
      </c>
      <c r="C62" s="4" t="s">
        <v>15</v>
      </c>
      <c r="D62" s="4">
        <v>4</v>
      </c>
      <c r="E62" s="1"/>
      <c r="F62" s="1"/>
    </row>
    <row r="63" spans="1:7" x14ac:dyDescent="0.25">
      <c r="A63" s="17">
        <v>12.2</v>
      </c>
      <c r="B63" s="54" t="s">
        <v>40</v>
      </c>
      <c r="C63" s="5" t="s">
        <v>12</v>
      </c>
      <c r="D63" s="5">
        <v>107.4</v>
      </c>
      <c r="E63" s="1"/>
      <c r="F63" s="1"/>
    </row>
    <row r="64" spans="1:7" x14ac:dyDescent="0.25">
      <c r="A64" s="13"/>
      <c r="B64" s="55" t="s">
        <v>8</v>
      </c>
      <c r="C64" s="4" t="s">
        <v>12</v>
      </c>
      <c r="D64" s="4">
        <f>D63</f>
        <v>107.4</v>
      </c>
      <c r="E64" s="1"/>
      <c r="F64" s="1"/>
      <c r="G64" s="31"/>
    </row>
    <row r="65" spans="1:6" x14ac:dyDescent="0.25">
      <c r="A65" s="13"/>
      <c r="B65" s="56" t="s">
        <v>3</v>
      </c>
      <c r="C65" s="4"/>
      <c r="D65" s="4"/>
      <c r="E65" s="1"/>
      <c r="F65" s="1"/>
    </row>
    <row r="66" spans="1:6" s="41" customFormat="1" x14ac:dyDescent="0.25">
      <c r="A66" s="13"/>
      <c r="B66" s="16" t="s">
        <v>72</v>
      </c>
      <c r="C66" s="4" t="s">
        <v>59</v>
      </c>
      <c r="D66" s="22">
        <f>D63*0.05*1.2</f>
        <v>6.4440000000000008</v>
      </c>
      <c r="E66" s="1"/>
      <c r="F66" s="1"/>
    </row>
    <row r="67" spans="1:6" s="41" customFormat="1" x14ac:dyDescent="0.25">
      <c r="A67" s="13"/>
      <c r="B67" s="16" t="s">
        <v>60</v>
      </c>
      <c r="C67" s="4" t="s">
        <v>13</v>
      </c>
      <c r="D67" s="22">
        <f>D66/3</f>
        <v>2.1480000000000001</v>
      </c>
      <c r="E67" s="1"/>
      <c r="F67" s="1"/>
    </row>
    <row r="68" spans="1:6" ht="18" customHeight="1" x14ac:dyDescent="0.25">
      <c r="A68" s="13"/>
      <c r="B68" s="18" t="s">
        <v>73</v>
      </c>
      <c r="C68" s="4" t="s">
        <v>14</v>
      </c>
      <c r="D68" s="48">
        <f>D67/25*1000*1.05</f>
        <v>90.216000000000022</v>
      </c>
      <c r="E68" s="1"/>
      <c r="F68" s="1"/>
    </row>
    <row r="69" spans="1:6" s="32" customFormat="1" x14ac:dyDescent="0.25">
      <c r="A69" s="13"/>
      <c r="B69" s="65" t="s">
        <v>74</v>
      </c>
      <c r="C69" s="49" t="s">
        <v>12</v>
      </c>
      <c r="D69" s="4">
        <f>(12*9)+(18*9)+(12*6)</f>
        <v>342</v>
      </c>
      <c r="E69" s="1"/>
      <c r="F69" s="1"/>
    </row>
    <row r="70" spans="1:6" s="32" customFormat="1" ht="20.25" customHeight="1" x14ac:dyDescent="0.25">
      <c r="A70" s="13"/>
      <c r="B70" s="55" t="s">
        <v>8</v>
      </c>
      <c r="C70" s="4" t="s">
        <v>12</v>
      </c>
      <c r="D70" s="4">
        <f>D69</f>
        <v>342</v>
      </c>
      <c r="E70" s="1"/>
      <c r="F70" s="1"/>
    </row>
    <row r="71" spans="1:6" s="32" customFormat="1" ht="18.75" customHeight="1" x14ac:dyDescent="0.25">
      <c r="A71" s="13"/>
      <c r="B71" s="57" t="s">
        <v>3</v>
      </c>
      <c r="C71" s="4"/>
      <c r="D71" s="4"/>
      <c r="E71" s="1"/>
      <c r="F71" s="1"/>
    </row>
    <row r="72" spans="1:6" s="32" customFormat="1" ht="21" customHeight="1" x14ac:dyDescent="0.25">
      <c r="A72" s="13"/>
      <c r="B72" s="18" t="s">
        <v>76</v>
      </c>
      <c r="C72" s="4" t="s">
        <v>28</v>
      </c>
      <c r="D72" s="48">
        <v>33.1</v>
      </c>
      <c r="E72" s="1"/>
      <c r="F72" s="14"/>
    </row>
    <row r="73" spans="1:6" s="32" customFormat="1" ht="30.75" customHeight="1" x14ac:dyDescent="0.25">
      <c r="A73" s="13"/>
      <c r="B73" s="10" t="s">
        <v>75</v>
      </c>
      <c r="C73" s="5" t="s">
        <v>12</v>
      </c>
      <c r="D73" s="9">
        <f>(30*9)+(16*6)</f>
        <v>366</v>
      </c>
      <c r="E73" s="1"/>
      <c r="F73" s="1"/>
    </row>
    <row r="74" spans="1:6" s="32" customFormat="1" x14ac:dyDescent="0.25">
      <c r="A74" s="13"/>
      <c r="B74" s="16" t="s">
        <v>8</v>
      </c>
      <c r="C74" s="4" t="s">
        <v>12</v>
      </c>
      <c r="D74" s="8">
        <f>D73</f>
        <v>366</v>
      </c>
      <c r="E74" s="1"/>
      <c r="F74" s="1"/>
    </row>
    <row r="75" spans="1:6" s="32" customFormat="1" x14ac:dyDescent="0.25">
      <c r="A75" s="13"/>
      <c r="B75" s="57" t="s">
        <v>3</v>
      </c>
      <c r="C75" s="4"/>
      <c r="D75" s="8"/>
      <c r="E75" s="1"/>
      <c r="F75" s="1"/>
    </row>
    <row r="76" spans="1:6" s="32" customFormat="1" x14ac:dyDescent="0.25">
      <c r="A76" s="13"/>
      <c r="B76" s="16" t="s">
        <v>58</v>
      </c>
      <c r="C76" s="4" t="s">
        <v>59</v>
      </c>
      <c r="D76" s="8">
        <f>D73*0.05*1.1</f>
        <v>20.130000000000003</v>
      </c>
      <c r="E76" s="1"/>
      <c r="F76" s="1"/>
    </row>
    <row r="77" spans="1:6" s="32" customFormat="1" x14ac:dyDescent="0.25">
      <c r="A77" s="13"/>
      <c r="B77" s="16" t="s">
        <v>60</v>
      </c>
      <c r="C77" s="4" t="s">
        <v>13</v>
      </c>
      <c r="D77" s="8">
        <f>D76/3</f>
        <v>6.7100000000000009</v>
      </c>
      <c r="E77" s="1"/>
      <c r="F77" s="1"/>
    </row>
    <row r="78" spans="1:6" s="32" customFormat="1" ht="18.75" customHeight="1" x14ac:dyDescent="0.25">
      <c r="A78" s="13"/>
      <c r="B78" s="16" t="s">
        <v>61</v>
      </c>
      <c r="C78" s="4" t="s">
        <v>43</v>
      </c>
      <c r="D78" s="8">
        <v>72</v>
      </c>
      <c r="E78" s="1"/>
      <c r="F78" s="1"/>
    </row>
    <row r="79" spans="1:6" s="32" customFormat="1" ht="22.5" customHeight="1" x14ac:dyDescent="0.25">
      <c r="A79" s="13">
        <v>13</v>
      </c>
      <c r="B79" s="65" t="s">
        <v>46</v>
      </c>
      <c r="C79" s="4" t="s">
        <v>43</v>
      </c>
      <c r="D79" s="20">
        <v>50</v>
      </c>
      <c r="E79" s="1"/>
      <c r="F79" s="1"/>
    </row>
    <row r="80" spans="1:6" s="15" customFormat="1" ht="18" customHeight="1" x14ac:dyDescent="0.25">
      <c r="A80" s="13"/>
      <c r="B80" s="61" t="s">
        <v>8</v>
      </c>
      <c r="C80" s="4" t="s">
        <v>43</v>
      </c>
      <c r="D80" s="4">
        <f>D79</f>
        <v>50</v>
      </c>
      <c r="E80" s="1"/>
      <c r="F80" s="1"/>
    </row>
    <row r="81" spans="1:6" s="32" customFormat="1" ht="15.75" customHeight="1" x14ac:dyDescent="0.25">
      <c r="A81" s="13"/>
      <c r="B81" s="66" t="s">
        <v>3</v>
      </c>
      <c r="C81" s="4"/>
      <c r="D81" s="4"/>
      <c r="E81" s="1"/>
      <c r="F81" s="1"/>
    </row>
    <row r="82" spans="1:6" s="32" customFormat="1" ht="22.5" customHeight="1" x14ac:dyDescent="0.25">
      <c r="A82" s="17"/>
      <c r="B82" s="37" t="s">
        <v>48</v>
      </c>
      <c r="C82" s="39" t="s">
        <v>43</v>
      </c>
      <c r="D82" s="40">
        <v>28</v>
      </c>
      <c r="E82" s="1"/>
      <c r="F82" s="1"/>
    </row>
    <row r="83" spans="1:6" s="32" customFormat="1" ht="19.5" customHeight="1" x14ac:dyDescent="0.25">
      <c r="A83" s="13"/>
      <c r="B83" s="37" t="s">
        <v>47</v>
      </c>
      <c r="C83" s="39" t="s">
        <v>43</v>
      </c>
      <c r="D83" s="4">
        <v>22</v>
      </c>
      <c r="E83" s="1"/>
      <c r="F83" s="1"/>
    </row>
    <row r="84" spans="1:6" s="32" customFormat="1" x14ac:dyDescent="0.25">
      <c r="A84" s="13"/>
      <c r="B84" s="37" t="s">
        <v>51</v>
      </c>
      <c r="C84" s="39" t="s">
        <v>50</v>
      </c>
      <c r="D84" s="4">
        <v>10</v>
      </c>
      <c r="E84" s="1"/>
      <c r="F84" s="1"/>
    </row>
    <row r="85" spans="1:6" s="15" customFormat="1" ht="22.5" customHeight="1" x14ac:dyDescent="0.25">
      <c r="A85" s="13"/>
      <c r="B85" s="37" t="s">
        <v>52</v>
      </c>
      <c r="C85" s="39" t="s">
        <v>50</v>
      </c>
      <c r="D85" s="4">
        <v>10</v>
      </c>
      <c r="E85" s="1"/>
      <c r="F85" s="1"/>
    </row>
    <row r="86" spans="1:6" s="15" customFormat="1" ht="22.5" customHeight="1" x14ac:dyDescent="0.25">
      <c r="A86" s="13"/>
      <c r="B86" s="38" t="s">
        <v>49</v>
      </c>
      <c r="C86" s="40" t="s">
        <v>50</v>
      </c>
      <c r="D86" s="4">
        <v>2</v>
      </c>
      <c r="E86" s="1"/>
      <c r="F86" s="1"/>
    </row>
    <row r="87" spans="1:6" s="32" customFormat="1" ht="32.25" customHeight="1" x14ac:dyDescent="0.25">
      <c r="A87" s="13">
        <v>14</v>
      </c>
      <c r="B87" s="65" t="s">
        <v>55</v>
      </c>
      <c r="C87" s="4"/>
      <c r="D87" s="4"/>
      <c r="E87" s="1"/>
      <c r="F87" s="1"/>
    </row>
    <row r="88" spans="1:6" s="32" customFormat="1" ht="20.25" customHeight="1" x14ac:dyDescent="0.25">
      <c r="A88" s="13"/>
      <c r="B88" s="65" t="s">
        <v>78</v>
      </c>
      <c r="C88" s="4" t="s">
        <v>28</v>
      </c>
      <c r="D88" s="4">
        <v>10</v>
      </c>
      <c r="E88" s="1"/>
      <c r="F88" s="1"/>
    </row>
    <row r="89" spans="1:6" s="32" customFormat="1" ht="22.5" customHeight="1" x14ac:dyDescent="0.25">
      <c r="A89" s="13"/>
      <c r="B89" s="61" t="s">
        <v>8</v>
      </c>
      <c r="C89" s="4" t="s">
        <v>28</v>
      </c>
      <c r="D89" s="4">
        <f>D88</f>
        <v>10</v>
      </c>
      <c r="E89" s="1"/>
      <c r="F89" s="1"/>
    </row>
    <row r="90" spans="1:6" s="32" customFormat="1" ht="22.5" customHeight="1" x14ac:dyDescent="0.25">
      <c r="A90" s="13"/>
      <c r="B90" s="65" t="s">
        <v>56</v>
      </c>
      <c r="C90" s="4" t="s">
        <v>50</v>
      </c>
      <c r="D90" s="4">
        <v>1</v>
      </c>
      <c r="E90" s="1"/>
      <c r="F90" s="1"/>
    </row>
    <row r="91" spans="1:6" s="32" customFormat="1" ht="22.5" customHeight="1" x14ac:dyDescent="0.25">
      <c r="A91" s="13"/>
      <c r="B91" s="61" t="s">
        <v>8</v>
      </c>
      <c r="C91" s="4" t="s">
        <v>50</v>
      </c>
      <c r="D91" s="4">
        <f>D90</f>
        <v>1</v>
      </c>
      <c r="E91" s="1"/>
      <c r="F91" s="1"/>
    </row>
    <row r="92" spans="1:6" s="32" customFormat="1" ht="15.75" customHeight="1" x14ac:dyDescent="0.25">
      <c r="A92" s="13"/>
      <c r="B92" s="66" t="s">
        <v>3</v>
      </c>
      <c r="C92" s="4"/>
      <c r="D92" s="4"/>
      <c r="E92" s="1"/>
      <c r="F92" s="1"/>
    </row>
    <row r="93" spans="1:6" s="32" customFormat="1" ht="22.5" customHeight="1" x14ac:dyDescent="0.25">
      <c r="A93" s="13"/>
      <c r="B93" s="18" t="s">
        <v>77</v>
      </c>
      <c r="C93" s="4" t="s">
        <v>50</v>
      </c>
      <c r="D93" s="4">
        <v>1</v>
      </c>
      <c r="E93" s="1"/>
      <c r="F93" s="1"/>
    </row>
    <row r="94" spans="1:6" s="41" customFormat="1" ht="22.5" customHeight="1" x14ac:dyDescent="0.25">
      <c r="A94" s="13"/>
      <c r="B94" s="18" t="s">
        <v>79</v>
      </c>
      <c r="C94" s="4" t="s">
        <v>50</v>
      </c>
      <c r="D94" s="4">
        <f>D91</f>
        <v>1</v>
      </c>
      <c r="E94" s="1"/>
      <c r="F94" s="1"/>
    </row>
    <row r="95" spans="1:6" s="41" customFormat="1" ht="22.5" customHeight="1" x14ac:dyDescent="0.25">
      <c r="A95" s="13"/>
      <c r="B95" s="18" t="s">
        <v>80</v>
      </c>
      <c r="C95" s="4" t="s">
        <v>50</v>
      </c>
      <c r="D95" s="4">
        <v>1</v>
      </c>
      <c r="E95" s="1"/>
      <c r="F95" s="1"/>
    </row>
    <row r="96" spans="1:6" s="26" customFormat="1" ht="33.75" customHeight="1" x14ac:dyDescent="0.25">
      <c r="A96" s="13"/>
      <c r="B96" s="65" t="s">
        <v>57</v>
      </c>
      <c r="C96" s="4" t="s">
        <v>43</v>
      </c>
      <c r="D96" s="4">
        <v>20</v>
      </c>
      <c r="E96" s="1"/>
      <c r="F96" s="1"/>
    </row>
    <row r="97" spans="1:6" ht="16.5" customHeight="1" x14ac:dyDescent="0.25">
      <c r="A97" s="13"/>
      <c r="B97" s="61" t="s">
        <v>8</v>
      </c>
      <c r="C97" s="4" t="s">
        <v>43</v>
      </c>
      <c r="D97" s="4">
        <f>D96</f>
        <v>20</v>
      </c>
      <c r="E97" s="1"/>
      <c r="F97" s="1"/>
    </row>
    <row r="98" spans="1:6" x14ac:dyDescent="0.25">
      <c r="A98" s="13"/>
      <c r="B98" s="66" t="s">
        <v>3</v>
      </c>
      <c r="C98" s="4"/>
      <c r="D98" s="4"/>
      <c r="E98" s="1"/>
      <c r="F98" s="1"/>
    </row>
    <row r="99" spans="1:6" ht="21" customHeight="1" x14ac:dyDescent="0.25">
      <c r="A99" s="13"/>
      <c r="B99" s="50" t="s">
        <v>48</v>
      </c>
      <c r="C99" s="39" t="s">
        <v>43</v>
      </c>
      <c r="D99" s="4">
        <v>20</v>
      </c>
      <c r="E99" s="1"/>
      <c r="F99" s="1"/>
    </row>
    <row r="100" spans="1:6" ht="30" x14ac:dyDescent="0.25">
      <c r="A100" s="13"/>
      <c r="B100" s="65" t="s">
        <v>81</v>
      </c>
      <c r="C100" s="4" t="s">
        <v>28</v>
      </c>
      <c r="D100" s="4">
        <v>9</v>
      </c>
      <c r="E100" s="1"/>
      <c r="F100" s="1"/>
    </row>
    <row r="101" spans="1:6" x14ac:dyDescent="0.25">
      <c r="A101" s="13"/>
      <c r="B101" s="61" t="s">
        <v>8</v>
      </c>
      <c r="C101" s="4" t="s">
        <v>28</v>
      </c>
      <c r="D101" s="4">
        <f>D100</f>
        <v>9</v>
      </c>
      <c r="E101" s="1"/>
      <c r="F101" s="1"/>
    </row>
    <row r="102" spans="1:6" s="41" customFormat="1" x14ac:dyDescent="0.25">
      <c r="A102" s="13"/>
      <c r="B102" s="67" t="s">
        <v>3</v>
      </c>
      <c r="C102" s="4"/>
      <c r="D102" s="4"/>
      <c r="E102" s="1"/>
      <c r="F102" s="1"/>
    </row>
    <row r="103" spans="1:6" s="41" customFormat="1" x14ac:dyDescent="0.25">
      <c r="A103" s="13"/>
      <c r="B103" s="16" t="s">
        <v>82</v>
      </c>
      <c r="C103" s="4" t="s">
        <v>28</v>
      </c>
      <c r="D103" s="4">
        <v>2</v>
      </c>
      <c r="E103" s="1"/>
      <c r="F103" s="1"/>
    </row>
    <row r="104" spans="1:6" ht="21" customHeight="1" x14ac:dyDescent="0.25">
      <c r="A104" s="13"/>
      <c r="B104" s="68" t="s">
        <v>83</v>
      </c>
      <c r="C104" s="4" t="s">
        <v>43</v>
      </c>
      <c r="D104" s="4">
        <v>72</v>
      </c>
      <c r="E104" s="1"/>
      <c r="F104" s="1"/>
    </row>
    <row r="105" spans="1:6" s="32" customFormat="1" ht="21" customHeight="1" x14ac:dyDescent="0.25">
      <c r="A105" s="13"/>
      <c r="B105" s="36" t="s">
        <v>8</v>
      </c>
      <c r="C105" s="4" t="s">
        <v>43</v>
      </c>
      <c r="D105" s="4">
        <f>D104</f>
        <v>72</v>
      </c>
      <c r="E105" s="1"/>
      <c r="F105" s="1"/>
    </row>
    <row r="106" spans="1:6" s="32" customFormat="1" ht="21" customHeight="1" x14ac:dyDescent="0.25">
      <c r="A106" s="13"/>
      <c r="B106" s="51" t="s">
        <v>3</v>
      </c>
      <c r="C106" s="4"/>
      <c r="D106" s="4"/>
      <c r="E106" s="1"/>
      <c r="F106" s="1"/>
    </row>
    <row r="107" spans="1:6" s="32" customFormat="1" x14ac:dyDescent="0.25">
      <c r="A107" s="13"/>
      <c r="B107" s="58" t="s">
        <v>90</v>
      </c>
      <c r="C107" s="4" t="s">
        <v>43</v>
      </c>
      <c r="D107" s="4">
        <v>60</v>
      </c>
      <c r="E107" s="1"/>
      <c r="F107" s="1"/>
    </row>
    <row r="108" spans="1:6" s="32" customFormat="1" x14ac:dyDescent="0.25">
      <c r="A108" s="13"/>
      <c r="B108" s="58" t="s">
        <v>91</v>
      </c>
      <c r="C108" s="4" t="s">
        <v>50</v>
      </c>
      <c r="D108" s="4">
        <v>10</v>
      </c>
      <c r="E108" s="1"/>
      <c r="F108" s="1"/>
    </row>
    <row r="109" spans="1:6" s="41" customFormat="1" ht="15" customHeight="1" x14ac:dyDescent="0.25">
      <c r="A109" s="13"/>
      <c r="B109" s="37" t="s">
        <v>48</v>
      </c>
      <c r="C109" s="39" t="s">
        <v>43</v>
      </c>
      <c r="D109" s="40">
        <v>22</v>
      </c>
      <c r="E109" s="1"/>
      <c r="F109" s="1"/>
    </row>
    <row r="110" spans="1:6" s="41" customFormat="1" x14ac:dyDescent="0.25">
      <c r="A110" s="13"/>
      <c r="B110" s="37" t="s">
        <v>51</v>
      </c>
      <c r="C110" s="39" t="s">
        <v>50</v>
      </c>
      <c r="D110" s="4">
        <v>10</v>
      </c>
      <c r="E110" s="1"/>
      <c r="F110" s="1"/>
    </row>
    <row r="111" spans="1:6" s="32" customFormat="1" x14ac:dyDescent="0.25">
      <c r="A111" s="13"/>
      <c r="B111" s="38" t="s">
        <v>62</v>
      </c>
      <c r="C111" s="4" t="s">
        <v>63</v>
      </c>
      <c r="D111" s="4">
        <v>1</v>
      </c>
      <c r="E111" s="1"/>
      <c r="F111" s="1"/>
    </row>
    <row r="112" spans="1:6" x14ac:dyDescent="0.25">
      <c r="A112" s="1"/>
      <c r="B112" s="52" t="s">
        <v>2</v>
      </c>
      <c r="C112" s="4"/>
      <c r="D112" s="4"/>
      <c r="E112" s="1"/>
      <c r="F112" s="1"/>
    </row>
    <row r="113" spans="1:6" x14ac:dyDescent="0.25">
      <c r="A113" s="1"/>
      <c r="B113" s="52" t="s">
        <v>24</v>
      </c>
      <c r="C113" s="19" t="s">
        <v>88</v>
      </c>
      <c r="D113" s="4"/>
      <c r="E113" s="1"/>
      <c r="F113" s="1"/>
    </row>
    <row r="114" spans="1:6" x14ac:dyDescent="0.25">
      <c r="A114" s="1"/>
      <c r="B114" s="52" t="s">
        <v>2</v>
      </c>
      <c r="C114" s="20"/>
      <c r="D114" s="4"/>
      <c r="E114" s="1"/>
      <c r="F114" s="1"/>
    </row>
    <row r="115" spans="1:6" x14ac:dyDescent="0.25">
      <c r="A115" s="1"/>
      <c r="B115" s="52" t="s">
        <v>25</v>
      </c>
      <c r="C115" s="19" t="s">
        <v>88</v>
      </c>
      <c r="D115" s="4"/>
      <c r="E115" s="1"/>
      <c r="F115" s="1"/>
    </row>
    <row r="116" spans="1:6" x14ac:dyDescent="0.25">
      <c r="A116" s="1"/>
      <c r="B116" s="52" t="s">
        <v>2</v>
      </c>
      <c r="C116" s="20"/>
      <c r="D116" s="4"/>
      <c r="E116" s="1"/>
      <c r="F116" s="1"/>
    </row>
    <row r="117" spans="1:6" x14ac:dyDescent="0.25">
      <c r="A117" s="1"/>
      <c r="B117" s="52" t="s">
        <v>26</v>
      </c>
      <c r="C117" s="21">
        <v>0.18</v>
      </c>
      <c r="D117" s="1"/>
      <c r="E117" s="1"/>
      <c r="F117" s="1"/>
    </row>
    <row r="118" spans="1:6" x14ac:dyDescent="0.25">
      <c r="A118" s="1"/>
      <c r="B118" s="52" t="s">
        <v>27</v>
      </c>
      <c r="C118" s="1"/>
      <c r="D118" s="1"/>
      <c r="E118" s="1"/>
      <c r="F118" s="1"/>
    </row>
    <row r="119" spans="1:6" x14ac:dyDescent="0.25">
      <c r="A119" s="25"/>
      <c r="B119" s="29"/>
      <c r="C119" s="25"/>
      <c r="D119" s="25"/>
    </row>
    <row r="120" spans="1:6" x14ac:dyDescent="0.25">
      <c r="B120" s="28"/>
    </row>
    <row r="121" spans="1:6" ht="15.75" x14ac:dyDescent="0.3">
      <c r="B121" s="23"/>
      <c r="C121" s="24"/>
      <c r="D121" s="24"/>
    </row>
    <row r="122" spans="1:6" ht="15.75" x14ac:dyDescent="0.3">
      <c r="B122" s="23"/>
      <c r="C122" s="24"/>
      <c r="D122" s="24"/>
    </row>
    <row r="124" spans="1:6" x14ac:dyDescent="0.25">
      <c r="B124" s="28"/>
    </row>
    <row r="125" spans="1:6" x14ac:dyDescent="0.25">
      <c r="B125" s="30"/>
      <c r="C125" s="27"/>
      <c r="D125" s="27"/>
    </row>
    <row r="126" spans="1:6" x14ac:dyDescent="0.25">
      <c r="B126" s="27"/>
      <c r="C126" s="27"/>
      <c r="D126" s="27"/>
    </row>
    <row r="127" spans="1:6" x14ac:dyDescent="0.25">
      <c r="B127" s="27"/>
      <c r="C127" s="27"/>
      <c r="D127" s="27"/>
    </row>
    <row r="128" spans="1:6" x14ac:dyDescent="0.25">
      <c r="B128" s="27"/>
      <c r="C128" s="27"/>
      <c r="D128" s="27"/>
    </row>
    <row r="150" ht="15.75" customHeight="1" x14ac:dyDescent="0.25"/>
    <row r="162" spans="1:4" x14ac:dyDescent="0.25">
      <c r="A162" s="70"/>
      <c r="B162" s="70"/>
      <c r="C162" s="70"/>
      <c r="D162" s="70"/>
    </row>
    <row r="165" spans="1:4" ht="20.25" customHeight="1" x14ac:dyDescent="0.25"/>
    <row r="166" spans="1:4" ht="19.5" customHeight="1" x14ac:dyDescent="0.25"/>
    <row r="168" spans="1:4" ht="18" customHeight="1" x14ac:dyDescent="0.25"/>
    <row r="170" spans="1:4" ht="33" customHeight="1" x14ac:dyDescent="0.25"/>
    <row r="171" spans="1:4" ht="33" customHeight="1" x14ac:dyDescent="0.25">
      <c r="A171" s="70"/>
      <c r="B171" s="70"/>
      <c r="C171" s="70"/>
      <c r="D171" s="70"/>
    </row>
    <row r="172" spans="1:4" ht="18" customHeight="1" x14ac:dyDescent="0.25"/>
    <row r="174" spans="1:4" ht="35.25" customHeight="1" x14ac:dyDescent="0.25"/>
  </sheetData>
  <mergeCells count="11">
    <mergeCell ref="E4:E5"/>
    <mergeCell ref="F4:F5"/>
    <mergeCell ref="A171:D171"/>
    <mergeCell ref="A162:D162"/>
    <mergeCell ref="A1:D1"/>
    <mergeCell ref="A2:D2"/>
    <mergeCell ref="A3:D3"/>
    <mergeCell ref="A4:A5"/>
    <mergeCell ref="B4:B5"/>
    <mergeCell ref="C4:C5"/>
    <mergeCell ref="D4:D5"/>
  </mergeCells>
  <pageMargins left="0.19685039370078741" right="0.19685039370078741" top="0.31496062992125984" bottom="0.54" header="0.23622047244094491" footer="0.15748031496062992"/>
  <pageSetup orientation="portrait" horizontalDpi="1200" verticalDpi="12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სამუშაოების მოცულობა</vt:lpstr>
      <vt:lpstr>'სამუშაოების მოცულობა'!Print_Area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2018-12-06T12:07:44Z</dcterms:modified>
</cp:coreProperties>
</file>